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2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<sst xmlns="http://schemas.openxmlformats.org/spreadsheetml/2006/main" count="203" uniqueCount="94">
  <si>
    <t>抚远市2026年第二期公益性岗位拟录用人员花名册</t>
  </si>
  <si>
    <t>序号</t>
  </si>
  <si>
    <t>姓名</t>
  </si>
  <si>
    <t>性别</t>
  </si>
  <si>
    <t>年龄</t>
  </si>
  <si>
    <t>身份证号</t>
  </si>
  <si>
    <t>就业创业证号</t>
  </si>
  <si>
    <t>拟聘用单位</t>
  </si>
  <si>
    <t>岗位名称</t>
  </si>
  <si>
    <t>备注</t>
  </si>
  <si>
    <t>谭立飞</t>
  </si>
  <si>
    <t>抚远市劳动人事争议仲裁院</t>
  </si>
  <si>
    <t>政务服务岗</t>
  </si>
  <si>
    <t>8月新增</t>
  </si>
  <si>
    <t>李盈</t>
  </si>
  <si>
    <t>抚远市住房保障服务中心</t>
  </si>
  <si>
    <t>李峭</t>
  </si>
  <si>
    <t>栗佳</t>
  </si>
  <si>
    <t>董立微</t>
  </si>
  <si>
    <t>抚远市文体广电和旅游局</t>
  </si>
  <si>
    <t>周秀玲</t>
  </si>
  <si>
    <t>机关事务服务中心</t>
  </si>
  <si>
    <t>曹越</t>
  </si>
  <si>
    <t>抚远市水务局</t>
  </si>
  <si>
    <t>贺晓丹</t>
  </si>
  <si>
    <t>抚远市医疗保障局</t>
  </si>
  <si>
    <t>张伟东</t>
  </si>
  <si>
    <t>抚远市融媒体中心</t>
  </si>
  <si>
    <t>王兰兰</t>
  </si>
  <si>
    <t>杨海英</t>
  </si>
  <si>
    <t>抚远市创业就业服务中心</t>
  </si>
  <si>
    <t>王丽敏</t>
  </si>
  <si>
    <t>女</t>
  </si>
  <si>
    <t>230281********252X</t>
  </si>
  <si>
    <t>230883******0538</t>
  </si>
  <si>
    <t>李研</t>
  </si>
  <si>
    <t>抚远市信访局</t>
  </si>
  <si>
    <t>刁嘉琪</t>
  </si>
  <si>
    <t>抚远市卫生健康局</t>
  </si>
  <si>
    <t>张润泽</t>
  </si>
  <si>
    <t>抚远市生态环境局</t>
  </si>
  <si>
    <t>王祁涵</t>
  </si>
  <si>
    <t>抚远市财政局</t>
  </si>
  <si>
    <t>何建全</t>
  </si>
  <si>
    <t>李长娟</t>
  </si>
  <si>
    <t>抚远市市政设施管护中心</t>
  </si>
  <si>
    <t>张思宇</t>
  </si>
  <si>
    <t>刘卓航</t>
  </si>
  <si>
    <t>抚远市抚远镇人民政府（社区）</t>
  </si>
  <si>
    <t>基层服务岗</t>
  </si>
  <si>
    <t>邢琳</t>
  </si>
  <si>
    <t>田可昕</t>
  </si>
  <si>
    <t>230883******0951</t>
  </si>
  <si>
    <t>王一晴</t>
  </si>
  <si>
    <t>李嘉琦</t>
  </si>
  <si>
    <t>张蕊</t>
  </si>
  <si>
    <t>李超</t>
  </si>
  <si>
    <t>娄欣雨</t>
  </si>
  <si>
    <t>李禹辰</t>
  </si>
  <si>
    <t>抚远市抚远镇人民政府</t>
  </si>
  <si>
    <t>李鸿旭</t>
  </si>
  <si>
    <t>抚远市浓江乡人民政府</t>
  </si>
  <si>
    <t>何宇航</t>
  </si>
  <si>
    <t>贾道成</t>
  </si>
  <si>
    <t>抚远市海青镇人民政府</t>
  </si>
  <si>
    <t>杜剑伟</t>
  </si>
  <si>
    <t>抚远市通江镇人民政府</t>
  </si>
  <si>
    <t>刘玥琪</t>
  </si>
  <si>
    <t>陈晓睿</t>
  </si>
  <si>
    <t>郑嘉仪</t>
  </si>
  <si>
    <t>刘芮彤</t>
  </si>
  <si>
    <t>游亿美</t>
  </si>
  <si>
    <t>抚远市前哨社区管理委员会</t>
  </si>
  <si>
    <t>王春月</t>
  </si>
  <si>
    <t>滕达</t>
  </si>
  <si>
    <t>裴欣雨</t>
  </si>
  <si>
    <t>刘婷婷</t>
  </si>
  <si>
    <t>抚远市二道河社区管理委员会</t>
  </si>
  <si>
    <t>孙珺桀</t>
  </si>
  <si>
    <t>张柏强</t>
  </si>
  <si>
    <t>230833********0331</t>
  </si>
  <si>
    <t>230883******0854</t>
  </si>
  <si>
    <t>时若冰</t>
  </si>
  <si>
    <t>230833********0386</t>
  </si>
  <si>
    <t>230883******0649</t>
  </si>
  <si>
    <t>白羽彤</t>
  </si>
  <si>
    <t>抚远市前锋社区管理委员会</t>
  </si>
  <si>
    <t>王宁</t>
  </si>
  <si>
    <t>乔铂</t>
  </si>
  <si>
    <t>薄雨彤</t>
  </si>
  <si>
    <t>王思琪</t>
  </si>
  <si>
    <t>抚远市浓桥镇人民政府</t>
  </si>
  <si>
    <t>智天娇</t>
  </si>
  <si>
    <t>韩佳诺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</si>
</sst>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rgb="FF000000"/>
      <name val="黑体"/>
      <charset val="134"/>
    </font>
    <font>
      <b/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4037;&#20316;&#31807;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230833200306160024</v>
          </cell>
        </row>
        <row r="2">
          <cell r="A2" t="str">
            <v>230822200105300861</v>
          </cell>
        </row>
        <row r="13">
          <cell r="A13" t="str">
            <v>2308330023003167</v>
          </cell>
        </row>
        <row r="14">
          <cell r="A14" t="str">
            <v>2308831026000842</v>
          </cell>
        </row>
        <row r="15">
          <cell r="A15" t="str">
            <v>2308330020001744</v>
          </cell>
        </row>
        <row r="16">
          <cell r="A16" t="str">
            <v>2308831026000980</v>
          </cell>
        </row>
        <row r="17">
          <cell r="A17" t="str">
            <v>2308330022002713</v>
          </cell>
        </row>
        <row r="18">
          <cell r="A18" t="str">
            <v>2308831025002026</v>
          </cell>
        </row>
        <row r="19">
          <cell r="A19" t="str">
            <v>2308831025001033</v>
          </cell>
        </row>
        <row r="20">
          <cell r="A20" t="str">
            <v>2302031023054613</v>
          </cell>
        </row>
        <row r="21">
          <cell r="A21" t="str">
            <v>2308330020001575</v>
          </cell>
        </row>
        <row r="22">
          <cell r="A22" t="str">
            <v>2308831026000945</v>
          </cell>
        </row>
        <row r="23">
          <cell r="A23" t="str">
            <v>2308831026000811</v>
          </cell>
        </row>
        <row r="24">
          <cell r="A24" t="str">
            <v>2308831026000962</v>
          </cell>
        </row>
        <row r="25">
          <cell r="A25" t="str">
            <v>2308831026000967</v>
          </cell>
        </row>
        <row r="26">
          <cell r="A26" t="str">
            <v>2308831026000855</v>
          </cell>
        </row>
        <row r="27">
          <cell r="A27" t="str">
            <v>2308831026000447</v>
          </cell>
        </row>
        <row r="28">
          <cell r="A28" t="str">
            <v>2308331023000022</v>
          </cell>
        </row>
        <row r="29">
          <cell r="A29" t="str">
            <v>2308330017000742</v>
          </cell>
        </row>
        <row r="30">
          <cell r="A30" t="str">
            <v>2308831026000856</v>
          </cell>
        </row>
        <row r="31">
          <cell r="A31" t="str">
            <v>2308831025002479</v>
          </cell>
        </row>
        <row r="32">
          <cell r="A32" t="str">
            <v>2308831026000903</v>
          </cell>
        </row>
        <row r="34">
          <cell r="A34" t="str">
            <v>2308831026000816</v>
          </cell>
        </row>
        <row r="35">
          <cell r="A35" t="str">
            <v>2308831025001296</v>
          </cell>
        </row>
        <row r="36">
          <cell r="A36" t="str">
            <v>2308831026000520</v>
          </cell>
        </row>
        <row r="37">
          <cell r="A37" t="str">
            <v>2308831026000860</v>
          </cell>
        </row>
        <row r="38">
          <cell r="A38" t="str">
            <v>2308831026000943</v>
          </cell>
        </row>
        <row r="39">
          <cell r="A39" t="str">
            <v>2308831026000851</v>
          </cell>
        </row>
        <row r="40">
          <cell r="A40" t="str">
            <v>2308831025001419</v>
          </cell>
        </row>
        <row r="41">
          <cell r="A41" t="str">
            <v>2308831025000415</v>
          </cell>
        </row>
        <row r="42">
          <cell r="A42" t="str">
            <v>2308831026000425</v>
          </cell>
        </row>
        <row r="43">
          <cell r="A43" t="str">
            <v>2308831026000533</v>
          </cell>
        </row>
        <row r="44">
          <cell r="A44" t="str">
            <v>2308330122002682</v>
          </cell>
        </row>
        <row r="45">
          <cell r="A45" t="str">
            <v>2308831025001453</v>
          </cell>
        </row>
        <row r="46">
          <cell r="A46" t="str">
            <v>2308831026000968</v>
          </cell>
        </row>
        <row r="47">
          <cell r="A47" t="str">
            <v>2308831026000902</v>
          </cell>
        </row>
        <row r="48">
          <cell r="A48" t="str">
            <v>2308831026000535</v>
          </cell>
        </row>
        <row r="49">
          <cell r="A49" t="str">
            <v>2308831026000792</v>
          </cell>
        </row>
        <row r="52">
          <cell r="A52" t="str">
            <v>2308831026000948</v>
          </cell>
        </row>
        <row r="53">
          <cell r="A53" t="str">
            <v>2308831026000850</v>
          </cell>
        </row>
        <row r="54">
          <cell r="A54" t="str">
            <v>2308831026000534</v>
          </cell>
        </row>
        <row r="55">
          <cell r="A55" t="str">
            <v>2308831026000817</v>
          </cell>
        </row>
        <row r="56">
          <cell r="A56" t="str">
            <v>2308831026000510</v>
          </cell>
        </row>
        <row r="58">
          <cell r="A58" t="str">
            <v>2308831026001001</v>
          </cell>
        </row>
        <row r="60">
          <cell r="A60" t="str">
            <v>2308831026000970</v>
          </cell>
        </row>
        <row r="62">
          <cell r="A62" t="str">
            <v>2308831024001339</v>
          </cell>
        </row>
        <row r="63">
          <cell r="A63" t="str">
            <v>2308831026000904</v>
          </cell>
        </row>
        <row r="64">
          <cell r="A64" t="str">
            <v>2308831026000955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workbookViewId="0">
      <selection activeCell="A1" sqref="A1:I2"/>
    </sheetView>
  </sheetViews>
  <sheetFormatPr defaultColWidth="9" defaultRowHeight="13.5"/>
  <cols>
    <col min="2" max="2" width="8.875" customWidth="1"/>
    <col min="5" max="5" width="23.125" customWidth="1"/>
    <col min="6" max="6" width="22.875" customWidth="1"/>
    <col min="7" max="7" width="30.625" customWidth="1"/>
    <col min="8" max="8" width="14.5" customWidth="1"/>
    <col min="9" max="9" width="12.3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customHeight="1" spans="1:9">
      <c r="A2" s="1"/>
      <c r="B2" s="1"/>
      <c r="C2" s="1"/>
      <c r="D2" s="1"/>
      <c r="E2" s="1"/>
      <c r="F2" s="1"/>
      <c r="G2" s="1"/>
      <c r="H2" s="1"/>
      <c r="I2" s="1"/>
    </row>
    <row r="3" ht="31" customHeight="1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ht="26" customHeight="1" spans="1:9">
      <c r="A4" s="3">
        <v>1</v>
      </c>
      <c r="B4" s="4" t="s">
        <v>10</v>
      </c>
      <c r="C4" s="4" t="str">
        <f ca="1" t="shared" ref="C4:C22" si="0">IF(OR(LEN(E4)=15,LEN(E4)=18),IF(MOD(MID(E4,15,3)*1,2),"男","女"),#N/A)</f>
        <v>女</v>
      </c>
      <c r="D4" s="4" cm="1">
        <f ca="1" t="array" ref="D4">_xlfn.IFS(LEN(E4)=15,DATEDIF(TEXT("19"&amp;MID(E4,7,6),"0-00-00"),TODAY(),"y"),LEN(E4)=18,DATEDIF(TEXT(MID(E4,7,8),"0-00-00"),TODAY(),"y"),TRUE,"身份证错误")</f>
        <v>46</v>
      </c>
      <c r="E4" s="5" t="str">
        <f ca="1" t="shared" ref="E4:E22" si="1">REPLACE(D4,7,8,"********")</f>
        <v>230521********1721</v>
      </c>
      <c r="F4" s="5" t="str">
        <f>REPLACE([1]Sheet1!A13,7,6,"******")</f>
        <v>230833******3167</v>
      </c>
      <c r="G4" s="6" t="s">
        <v>11</v>
      </c>
      <c r="H4" s="4" t="s">
        <v>12</v>
      </c>
      <c r="I4" s="4" t="s">
        <v>13</v>
      </c>
    </row>
    <row r="5" ht="26" customHeight="1" spans="1:9">
      <c r="A5" s="3">
        <v>2</v>
      </c>
      <c r="B5" s="7" t="s">
        <v>14</v>
      </c>
      <c r="C5" s="4" t="str">
        <f ca="1" t="shared" si="0"/>
        <v>女</v>
      </c>
      <c r="D5" s="7" cm="1">
        <f ca="1" t="array" ref="D5">_xlfn.IFS(LEN(E5)=15,DATEDIF(TEXT("19"&amp;MID(E5,7,6),"0-00-00"),TODAY(),"y"),LEN(E5)=18,DATEDIF(TEXT(MID(E5,7,8),"0-00-00"),TODAY(),"y"),TRUE,"身份证错误")</f>
        <v>43</v>
      </c>
      <c r="E5" s="5" t="str">
        <f ca="1" t="shared" si="1"/>
        <v>230833********0528</v>
      </c>
      <c r="F5" s="5" t="str">
        <f>REPLACE([1]Sheet1!A14,7,6,"******")</f>
        <v>230883******0842</v>
      </c>
      <c r="G5" s="8" t="s">
        <v>15</v>
      </c>
      <c r="H5" s="4" t="s">
        <v>12</v>
      </c>
      <c r="I5" s="4" t="s">
        <v>13</v>
      </c>
    </row>
    <row r="6" ht="26" customHeight="1" spans="1:9">
      <c r="A6" s="3">
        <v>3</v>
      </c>
      <c r="B6" s="4" t="s">
        <v>16</v>
      </c>
      <c r="C6" s="4" t="str">
        <f ca="1" t="shared" si="0"/>
        <v>女</v>
      </c>
      <c r="D6" s="4" cm="1">
        <f ca="1" t="array" ref="D6">_xlfn.IFS(LEN(E6)=15,DATEDIF(TEXT("19"&amp;MID(E6,7,6),"0-00-00"),TODAY(),"y"),LEN(E6)=18,DATEDIF(TEXT(MID(E6,7,8),"0-00-00"),TODAY(),"y"),TRUE,"身份证错误")</f>
        <v>46</v>
      </c>
      <c r="E6" s="5" t="str">
        <f ca="1" t="shared" si="1"/>
        <v>230406********0325</v>
      </c>
      <c r="F6" s="5" t="str">
        <f>REPLACE([1]Sheet1!A15,7,6,"******")</f>
        <v>230833******1744</v>
      </c>
      <c r="G6" s="8"/>
      <c r="H6" s="4" t="s">
        <v>12</v>
      </c>
      <c r="I6" s="4" t="s">
        <v>13</v>
      </c>
    </row>
    <row r="7" ht="26" customHeight="1" spans="1:9">
      <c r="A7" s="3">
        <v>4</v>
      </c>
      <c r="B7" s="9" t="s">
        <v>17</v>
      </c>
      <c r="C7" s="4" t="str">
        <f ca="1" t="shared" si="0"/>
        <v>女</v>
      </c>
      <c r="D7" s="9" cm="1">
        <f ca="1" t="array" ref="D7">_xlfn.IFS(LEN(E7)=15,DATEDIF(TEXT("19"&amp;MID(E7,7,6),"0-00-00"),TODAY(),"y"),LEN(E7)=18,DATEDIF(TEXT(MID(E7,7,8),"0-00-00"),TODAY(),"y"),TRUE,"身份证错误")</f>
        <v>28</v>
      </c>
      <c r="E7" s="5" t="str">
        <f ca="1" t="shared" si="1"/>
        <v>230833********0107</v>
      </c>
      <c r="F7" s="5" t="str">
        <f>REPLACE([1]Sheet1!A16,7,6,"******")</f>
        <v>230883******0980</v>
      </c>
      <c r="G7" s="8"/>
      <c r="H7" s="4" t="s">
        <v>12</v>
      </c>
      <c r="I7" s="4" t="s">
        <v>13</v>
      </c>
    </row>
    <row r="8" ht="26" customHeight="1" spans="1:9">
      <c r="A8" s="3">
        <v>5</v>
      </c>
      <c r="B8" s="9" t="s">
        <v>18</v>
      </c>
      <c r="C8" s="4" t="str">
        <f ca="1" t="shared" si="0"/>
        <v>女</v>
      </c>
      <c r="D8" s="9" cm="1">
        <f ca="1" t="array" ref="D8">_xlfn.IFS(LEN(E8)=15,DATEDIF(TEXT("19"&amp;MID(E8,7,6),"0-00-00"),TODAY(),"y"),LEN(E8)=18,DATEDIF(TEXT(MID(E8,7,8),"0-00-00"),TODAY(),"y"),TRUE,"身份证错误")</f>
        <v>35</v>
      </c>
      <c r="E8" s="5" t="str">
        <f ca="1" t="shared" si="1"/>
        <v>230833********0527</v>
      </c>
      <c r="F8" s="5" t="str">
        <f>REPLACE([1]Sheet1!A17,7,6,"******")</f>
        <v>230833******2713</v>
      </c>
      <c r="G8" s="10" t="s">
        <v>19</v>
      </c>
      <c r="H8" s="9" t="s">
        <v>12</v>
      </c>
      <c r="I8" s="4" t="s">
        <v>13</v>
      </c>
    </row>
    <row r="9" ht="26" customHeight="1" spans="1:9">
      <c r="A9" s="3">
        <v>6</v>
      </c>
      <c r="B9" s="4" t="s">
        <v>20</v>
      </c>
      <c r="C9" s="4" t="str">
        <f ca="1" t="shared" si="0"/>
        <v>女</v>
      </c>
      <c r="D9" s="4" cm="1">
        <f ca="1" t="array" ref="D9">_xlfn.IFS(LEN(E9)=15,DATEDIF(TEXT("19"&amp;MID(E9,7,6),"0-00-00"),TODAY(),"y"),LEN(E9)=18,DATEDIF(TEXT(MID(E9,7,8),"0-00-00"),TODAY(),"y"),TRUE,"身份证错误")</f>
        <v>45</v>
      </c>
      <c r="E9" s="5" t="str">
        <f ca="1" t="shared" si="1"/>
        <v>230833********002X</v>
      </c>
      <c r="F9" s="5" t="str">
        <f>REPLACE([1]Sheet1!A18,7,6,"******")</f>
        <v>230883******2026</v>
      </c>
      <c r="G9" s="4" t="s">
        <v>21</v>
      </c>
      <c r="H9" s="4" t="s">
        <v>12</v>
      </c>
      <c r="I9" s="4" t="s">
        <v>13</v>
      </c>
    </row>
    <row r="10" ht="26" customHeight="1" spans="1:9">
      <c r="A10" s="3">
        <v>7</v>
      </c>
      <c r="B10" s="4" t="s">
        <v>22</v>
      </c>
      <c r="C10" s="4" t="str">
        <f ca="1" t="shared" si="0"/>
        <v>女</v>
      </c>
      <c r="D10" s="4" cm="1">
        <f ca="1" t="array" ref="D10">_xlfn.IFS(LEN(E10)=15,DATEDIF(TEXT("19"&amp;MID(E10,7,6),"0-00-00"),TODAY(),"y"),LEN(E10)=18,DATEDIF(TEXT(MID(E10,7,8),"0-00-00"),TODAY(),"y"),TRUE,"身份证错误")</f>
        <v>35</v>
      </c>
      <c r="E10" s="5" t="str">
        <f ca="1" t="shared" si="1"/>
        <v>230883********0523</v>
      </c>
      <c r="F10" s="5" t="str">
        <f>REPLACE([1]Sheet1!A19,7,6,"******")</f>
        <v>230883******1033</v>
      </c>
      <c r="G10" s="8" t="s">
        <v>23</v>
      </c>
      <c r="H10" s="11" t="s">
        <v>12</v>
      </c>
      <c r="I10" s="4" t="s">
        <v>13</v>
      </c>
    </row>
    <row r="11" ht="26" customHeight="1" spans="1:9">
      <c r="A11" s="3">
        <v>8</v>
      </c>
      <c r="B11" s="4" t="s">
        <v>24</v>
      </c>
      <c r="C11" s="4" t="str">
        <f ca="1" t="shared" si="0"/>
        <v>女</v>
      </c>
      <c r="D11" s="4" cm="1">
        <f ca="1" t="array" ref="D11">_xlfn.IFS(LEN(E11)=15,DATEDIF(TEXT("19"&amp;MID(E11,7,6),"0-00-00"),TODAY(),"y"),LEN(E11)=18,DATEDIF(TEXT(MID(E11,7,8),"0-00-00"),TODAY(),"y"),TRUE,"身份证错误")</f>
        <v>25</v>
      </c>
      <c r="E11" s="5" t="str">
        <f ca="1" t="shared" si="1"/>
        <v>230203********0824</v>
      </c>
      <c r="F11" s="5" t="str">
        <f>REPLACE([1]Sheet1!A20,7,6,"******")</f>
        <v>230203******4613</v>
      </c>
      <c r="G11" s="4" t="s">
        <v>25</v>
      </c>
      <c r="H11" s="4" t="s">
        <v>12</v>
      </c>
      <c r="I11" s="4" t="s">
        <v>13</v>
      </c>
    </row>
    <row r="12" ht="26" customHeight="1" spans="1:9">
      <c r="A12" s="3">
        <v>9</v>
      </c>
      <c r="B12" s="4" t="s">
        <v>26</v>
      </c>
      <c r="C12" s="4" t="str">
        <f ca="1" t="shared" si="0"/>
        <v>女</v>
      </c>
      <c r="D12" s="4" cm="1">
        <f ca="1" t="array" ref="D12">_xlfn.IFS(LEN(E12)=15,DATEDIF(TEXT("19"&amp;MID(E12,7,6),"0-00-00"),TODAY(),"y"),LEN(E12)=18,DATEDIF(TEXT(MID(E12,7,8),"0-00-00"),TODAY(),"y"),TRUE,"身份证错误")</f>
        <v>47</v>
      </c>
      <c r="E12" s="5" t="str">
        <f ca="1" t="shared" si="1"/>
        <v>230833********0427</v>
      </c>
      <c r="F12" s="5" t="str">
        <f>REPLACE([1]Sheet1!A21,7,6,"******")</f>
        <v>230833******1575</v>
      </c>
      <c r="G12" s="7" t="s">
        <v>27</v>
      </c>
      <c r="H12" s="4" t="s">
        <v>12</v>
      </c>
      <c r="I12" s="4" t="s">
        <v>13</v>
      </c>
    </row>
    <row r="13" ht="26" customHeight="1" spans="1:9">
      <c r="A13" s="3">
        <v>10</v>
      </c>
      <c r="B13" s="4" t="s">
        <v>28</v>
      </c>
      <c r="C13" s="4" t="str">
        <f ca="1" t="shared" si="0"/>
        <v>女</v>
      </c>
      <c r="D13" s="4" cm="1">
        <f ca="1" t="array" ref="D13">_xlfn.IFS(LEN(E13)=15,DATEDIF(TEXT("19"&amp;MID(E13,7,6),"0-00-00"),TODAY(),"y"),LEN(E13)=18,DATEDIF(TEXT(MID(E13,7,8),"0-00-00"),TODAY(),"y"),TRUE,"身份证错误")</f>
        <v>43</v>
      </c>
      <c r="E13" s="5" t="str">
        <f ca="1" t="shared" si="1"/>
        <v>230833********0523</v>
      </c>
      <c r="F13" s="5" t="str">
        <f>REPLACE([1]Sheet1!A22,7,6,"******")</f>
        <v>230883******0945</v>
      </c>
      <c r="G13" s="12"/>
      <c r="H13" s="4" t="s">
        <v>12</v>
      </c>
      <c r="I13" s="4" t="s">
        <v>13</v>
      </c>
    </row>
    <row r="14" ht="26" customHeight="1" spans="1:9">
      <c r="A14" s="3">
        <v>11</v>
      </c>
      <c r="B14" s="4" t="s">
        <v>29</v>
      </c>
      <c r="C14" s="4" t="str">
        <f ca="1" t="shared" si="0"/>
        <v>女</v>
      </c>
      <c r="D14" s="4" cm="1">
        <f ca="1" t="array" ref="D14">_xlfn.IFS(LEN(E14)=15,DATEDIF(TEXT("19"&amp;MID(E14,7,6),"0-00-00"),TODAY(),"y"),LEN(E14)=18,DATEDIF(TEXT(MID(E14,7,8),"0-00-00"),TODAY(),"y"),TRUE,"身份证错误")</f>
        <v>42</v>
      </c>
      <c r="E14" s="5" t="str">
        <f ca="1" t="shared" si="1"/>
        <v>230833********0521</v>
      </c>
      <c r="F14" s="5" t="str">
        <f>REPLACE([1]Sheet1!A23,7,6,"******")</f>
        <v>230883******0811</v>
      </c>
      <c r="G14" s="7" t="s">
        <v>30</v>
      </c>
      <c r="H14" s="4" t="s">
        <v>12</v>
      </c>
      <c r="I14" s="4" t="s">
        <v>13</v>
      </c>
    </row>
    <row r="15" ht="26" customHeight="1" spans="1:9">
      <c r="A15" s="3">
        <v>12</v>
      </c>
      <c r="B15" s="4" t="s">
        <v>31</v>
      </c>
      <c r="C15" s="4" t="s">
        <v>32</v>
      </c>
      <c r="D15" s="4">
        <v>41</v>
      </c>
      <c r="E15" s="4" t="s">
        <v>33</v>
      </c>
      <c r="F15" s="24" t="s">
        <v>34</v>
      </c>
      <c r="G15" s="9"/>
      <c r="H15" s="4" t="s">
        <v>12</v>
      </c>
      <c r="I15" s="4" t="s">
        <v>13</v>
      </c>
    </row>
    <row r="16" ht="26" customHeight="1" spans="1:9">
      <c r="A16" s="3">
        <v>13</v>
      </c>
      <c r="B16" s="7" t="s">
        <v>35</v>
      </c>
      <c r="C16" s="4" t="str">
        <f ca="1" t="shared" ref="C16:C23" si="2">IF(OR(LEN(E16)=15,LEN(E16)=18),IF(MOD(MID(E16,15,3)*1,2),"男","女"),#N/A)</f>
        <v>男</v>
      </c>
      <c r="D16" s="7" cm="1">
        <f ca="1" t="array" ref="D16">_xlfn.IFS(LEN(E16)=15,DATEDIF(TEXT("19"&amp;MID(E16,7,6),"0-00-00"),TODAY(),"y"),LEN(E16)=18,DATEDIF(TEXT(MID(E16,7,8),"0-00-00"),TODAY(),"y"),TRUE,"身份证错误")</f>
        <v>23</v>
      </c>
      <c r="E16" s="5" t="str">
        <f ca="1" t="shared" ref="E16:E23" si="3">REPLACE(D16,7,8,"********")</f>
        <v>230882********4719</v>
      </c>
      <c r="F16" s="5" t="str">
        <f>REPLACE([1]Sheet1!A24,7,6,"******")</f>
        <v>230883******0962</v>
      </c>
      <c r="G16" s="7" t="s">
        <v>36</v>
      </c>
      <c r="H16" s="7" t="s">
        <v>12</v>
      </c>
      <c r="I16" s="4" t="s">
        <v>13</v>
      </c>
    </row>
    <row r="17" ht="26" customHeight="1" spans="1:9">
      <c r="A17" s="3">
        <v>14</v>
      </c>
      <c r="B17" s="4" t="s">
        <v>37</v>
      </c>
      <c r="C17" s="4" t="str">
        <f ca="1" t="shared" si="2"/>
        <v>女</v>
      </c>
      <c r="D17" s="4" cm="1">
        <f ca="1" t="array" ref="D17">_xlfn.IFS(LEN(E17)=15,DATEDIF(TEXT("19"&amp;MID(E17,7,6),"0-00-00"),TODAY(),"y"),LEN(E17)=18,DATEDIF(TEXT(MID(E17,7,8),"0-00-00"),TODAY(),"y"),TRUE,"身份证错误")</f>
        <v>24</v>
      </c>
      <c r="E17" s="5" t="str">
        <f ca="1" t="shared" si="3"/>
        <v>230833********0341</v>
      </c>
      <c r="F17" s="5" t="str">
        <f>REPLACE([1]Sheet1!A25,7,6,"******")</f>
        <v>230883******0967</v>
      </c>
      <c r="G17" s="4" t="s">
        <v>38</v>
      </c>
      <c r="H17" s="4" t="s">
        <v>12</v>
      </c>
      <c r="I17" s="4" t="s">
        <v>13</v>
      </c>
    </row>
    <row r="18" ht="26" customHeight="1" spans="1:9">
      <c r="A18" s="3">
        <v>15</v>
      </c>
      <c r="B18" s="4" t="s">
        <v>39</v>
      </c>
      <c r="C18" s="4" t="str">
        <f ca="1" t="shared" si="2"/>
        <v>男</v>
      </c>
      <c r="D18" s="4" cm="1">
        <f ca="1" t="array" ref="D18">_xlfn.IFS(LEN(E18)=15,DATEDIF(TEXT("19"&amp;MID(E18,7,6),"0-00-00"),TODAY(),"y"),LEN(E18)=18,DATEDIF(TEXT(MID(E18,7,8),"0-00-00"),TODAY(),"y"),TRUE,"身份证错误")</f>
        <v>22</v>
      </c>
      <c r="E18" s="5" t="str">
        <f ca="1" t="shared" si="3"/>
        <v>230822********0871</v>
      </c>
      <c r="F18" s="5" t="str">
        <f>REPLACE([1]Sheet1!A26,7,6,"******")</f>
        <v>230883******0855</v>
      </c>
      <c r="G18" s="4" t="s">
        <v>40</v>
      </c>
      <c r="H18" s="4" t="s">
        <v>12</v>
      </c>
      <c r="I18" s="4" t="s">
        <v>13</v>
      </c>
    </row>
    <row r="19" ht="26" customHeight="1" spans="1:9">
      <c r="A19" s="3">
        <v>16</v>
      </c>
      <c r="B19" s="4" t="s">
        <v>41</v>
      </c>
      <c r="C19" s="4" t="str">
        <f ca="1" t="shared" si="2"/>
        <v>女</v>
      </c>
      <c r="D19" s="4" cm="1">
        <f ca="1" t="array" ref="D19">_xlfn.IFS(LEN(E19)=15,DATEDIF(TEXT("19"&amp;MID(E19,7,6),"0-00-00"),TODAY(),"y"),LEN(E19)=18,DATEDIF(TEXT(MID(E19,7,8),"0-00-00"),TODAY(),"y"),TRUE,"身份证错误")</f>
        <v>23</v>
      </c>
      <c r="E19" s="5" t="str">
        <f ca="1" t="shared" si="3"/>
        <v>230826********1481</v>
      </c>
      <c r="F19" s="5" t="str">
        <f>REPLACE([1]Sheet1!A27,7,6,"******")</f>
        <v>230883******0447</v>
      </c>
      <c r="G19" s="4" t="s">
        <v>42</v>
      </c>
      <c r="H19" s="4" t="s">
        <v>12</v>
      </c>
      <c r="I19" s="4" t="s">
        <v>13</v>
      </c>
    </row>
    <row r="20" ht="26" customHeight="1" spans="1:9">
      <c r="A20" s="3">
        <v>17</v>
      </c>
      <c r="B20" s="4" t="s">
        <v>43</v>
      </c>
      <c r="C20" s="4" t="str">
        <f ca="1" t="shared" si="2"/>
        <v>女</v>
      </c>
      <c r="D20" s="4" cm="1">
        <f ca="1" t="array" ref="D20">_xlfn.IFS(LEN(E20)=15,DATEDIF(TEXT("19"&amp;MID(E20,7,6),"0-00-00"),TODAY(),"y"),LEN(E20)=18,DATEDIF(TEXT(MID(E20,7,8),"0-00-00"),TODAY(),"y"),TRUE,"身份证错误")</f>
        <v>46</v>
      </c>
      <c r="E20" s="5" t="str">
        <f ca="1" t="shared" si="3"/>
        <v>230833********0027</v>
      </c>
      <c r="F20" s="5" t="str">
        <f>REPLACE([1]Sheet1!A28,7,6,"******")</f>
        <v>230833******0022</v>
      </c>
      <c r="G20" s="4"/>
      <c r="H20" s="4" t="s">
        <v>12</v>
      </c>
      <c r="I20" s="4" t="s">
        <v>13</v>
      </c>
    </row>
    <row r="21" ht="26" customHeight="1" spans="1:9">
      <c r="A21" s="3">
        <v>18</v>
      </c>
      <c r="B21" s="4" t="s">
        <v>44</v>
      </c>
      <c r="C21" s="4" t="str">
        <f ca="1" t="shared" si="2"/>
        <v>女</v>
      </c>
      <c r="D21" s="4" cm="1">
        <f ca="1" t="array" ref="D21">_xlfn.IFS(LEN(E21)=15,DATEDIF(TEXT("19"&amp;MID(E21,7,6),"0-00-00"),TODAY(),"y"),LEN(E21)=18,DATEDIF(TEXT(MID(E21,7,8),"0-00-00"),TODAY(),"y"),TRUE,"身份证错误")</f>
        <v>47</v>
      </c>
      <c r="E21" s="5" t="str">
        <f ca="1" t="shared" si="3"/>
        <v>232321********6425</v>
      </c>
      <c r="F21" s="5" t="str">
        <f>REPLACE([1]Sheet1!A29,7,6,"******")</f>
        <v>230833******0742</v>
      </c>
      <c r="G21" s="7" t="s">
        <v>45</v>
      </c>
      <c r="H21" s="4" t="s">
        <v>12</v>
      </c>
      <c r="I21" s="4" t="s">
        <v>13</v>
      </c>
    </row>
    <row r="22" ht="26" customHeight="1" spans="1:9">
      <c r="A22" s="3">
        <v>19</v>
      </c>
      <c r="B22" s="4" t="s">
        <v>46</v>
      </c>
      <c r="C22" s="4" t="str">
        <f ca="1" t="shared" si="2"/>
        <v>女</v>
      </c>
      <c r="D22" s="4" cm="1">
        <f ca="1" t="array" ref="D22">_xlfn.IFS(LEN(E22)=15,DATEDIF(TEXT("19"&amp;MID(E22,7,6),"0-00-00"),TODAY(),"y"),LEN(E22)=18,DATEDIF(TEXT(MID(E22,7,8),"0-00-00"),TODAY(),"y"),TRUE,"身份证错误")</f>
        <v>22</v>
      </c>
      <c r="E22" s="5" t="str">
        <f ca="1" t="shared" si="3"/>
        <v>230121********1026</v>
      </c>
      <c r="F22" s="5" t="str">
        <f>REPLACE([1]Sheet1!A30,7,6,"******")</f>
        <v>230883******0856</v>
      </c>
      <c r="G22" s="9"/>
      <c r="H22" s="4" t="s">
        <v>12</v>
      </c>
      <c r="I22" s="4" t="s">
        <v>13</v>
      </c>
    </row>
    <row r="23" ht="26" customHeight="1" spans="1:9">
      <c r="A23" s="3">
        <v>20</v>
      </c>
      <c r="B23" s="4" t="s">
        <v>47</v>
      </c>
      <c r="C23" s="4" t="str">
        <f ca="1" t="shared" si="2"/>
        <v>男</v>
      </c>
      <c r="D23" s="4" cm="1">
        <f ca="1" t="array" ref="D23">_xlfn.IFS(LEN(E23)=15,DATEDIF(TEXT("19"&amp;MID(E23,7,6),"0-00-00"),TODAY(),"y"),LEN(E23)=18,DATEDIF(TEXT(MID(E23,7,8),"0-00-00"),TODAY(),"y"),TRUE,"身份证错误")</f>
        <v>26</v>
      </c>
      <c r="E23" s="5" t="str">
        <f ca="1" t="shared" si="3"/>
        <v>232302********1312</v>
      </c>
      <c r="F23" s="5" t="str">
        <f>REPLACE([1]Sheet1!A31,7,6,"******")</f>
        <v>230883******2479</v>
      </c>
      <c r="G23" s="13" t="s">
        <v>48</v>
      </c>
      <c r="H23" s="3" t="s">
        <v>49</v>
      </c>
      <c r="I23" s="4" t="s">
        <v>13</v>
      </c>
    </row>
    <row r="24" ht="26" customHeight="1" spans="1:9">
      <c r="A24" s="3">
        <v>21</v>
      </c>
      <c r="B24" s="4" t="s">
        <v>50</v>
      </c>
      <c r="C24" s="4" t="s">
        <v>32</v>
      </c>
      <c r="D24" s="4">
        <v>25</v>
      </c>
      <c r="E24" s="5" t="str">
        <f>REPLACE([1]Sheet1!A1,7,8,"********")</f>
        <v>230833********0024</v>
      </c>
      <c r="F24" s="5" t="str">
        <f>REPLACE([1]Sheet1!A32,7,6,"******")</f>
        <v>230883******0903</v>
      </c>
      <c r="G24" s="13" t="s">
        <v>48</v>
      </c>
      <c r="H24" s="3" t="s">
        <v>49</v>
      </c>
      <c r="I24" s="4" t="s">
        <v>13</v>
      </c>
    </row>
    <row r="25" ht="26" customHeight="1" spans="1:9">
      <c r="A25" s="3">
        <v>22</v>
      </c>
      <c r="B25" s="4" t="s">
        <v>51</v>
      </c>
      <c r="C25" s="4" t="s">
        <v>32</v>
      </c>
      <c r="D25" s="4">
        <v>24</v>
      </c>
      <c r="E25" s="5" t="str">
        <f>REPLACE([1]Sheet1!A2,7,8,"********")</f>
        <v>230822********0861</v>
      </c>
      <c r="F25" s="25" t="s">
        <v>52</v>
      </c>
      <c r="G25" s="13" t="s">
        <v>48</v>
      </c>
      <c r="H25" s="3" t="s">
        <v>49</v>
      </c>
      <c r="I25" s="4" t="s">
        <v>13</v>
      </c>
    </row>
    <row r="26" ht="26" customHeight="1" spans="1:9">
      <c r="A26" s="3">
        <v>23</v>
      </c>
      <c r="B26" s="4" t="s">
        <v>53</v>
      </c>
      <c r="C26" s="4" t="str">
        <f ca="1" t="shared" ref="C26:C52" si="4">IF(OR(LEN(E26)=15,LEN(E26)=18),IF(MOD(MID(E26,15,3)*1,2),"男","女"),#N/A)</f>
        <v>女</v>
      </c>
      <c r="D26" s="4" cm="1">
        <f ca="1" t="array" ref="D26">_xlfn.IFS(LEN(E26)=15,DATEDIF(TEXT("19"&amp;MID(E26,7,6),"0-00-00"),TODAY(),"y"),LEN(E26)=18,DATEDIF(TEXT(MID(E26,7,8),"0-00-00"),TODAY(),"y"),TRUE,"身份证错误")</f>
        <v>23</v>
      </c>
      <c r="E26" s="5" t="str">
        <f ca="1" t="shared" ref="E26:E52" si="5">REPLACE(D26,7,8,"********")</f>
        <v>230833********0529</v>
      </c>
      <c r="F26" s="5" t="str">
        <f>REPLACE([1]Sheet1!A34,7,6,"******")</f>
        <v>230883******0816</v>
      </c>
      <c r="G26" s="13" t="s">
        <v>48</v>
      </c>
      <c r="H26" s="3" t="s">
        <v>49</v>
      </c>
      <c r="I26" s="4" t="s">
        <v>13</v>
      </c>
    </row>
    <row r="27" ht="26" customHeight="1" spans="1:9">
      <c r="A27" s="3">
        <v>24</v>
      </c>
      <c r="B27" s="4" t="s">
        <v>54</v>
      </c>
      <c r="C27" s="4" t="str">
        <f ca="1" t="shared" si="4"/>
        <v>女</v>
      </c>
      <c r="D27" s="4" cm="1">
        <f ca="1" t="array" ref="D27">_xlfn.IFS(LEN(E27)=15,DATEDIF(TEXT("19"&amp;MID(E27,7,6),"0-00-00"),TODAY(),"y"),LEN(E27)=18,DATEDIF(TEXT(MID(E27,7,8),"0-00-00"),TODAY(),"y"),TRUE,"身份证错误")</f>
        <v>21</v>
      </c>
      <c r="E27" s="5" t="str">
        <f ca="1" t="shared" si="5"/>
        <v>230833********0029</v>
      </c>
      <c r="F27" s="5" t="str">
        <f>REPLACE([1]Sheet1!A35,7,6,"******")</f>
        <v>230883******1296</v>
      </c>
      <c r="G27" s="13" t="s">
        <v>48</v>
      </c>
      <c r="H27" s="3" t="s">
        <v>49</v>
      </c>
      <c r="I27" s="4" t="s">
        <v>13</v>
      </c>
    </row>
    <row r="28" ht="26" customHeight="1" spans="1:9">
      <c r="A28" s="3">
        <v>25</v>
      </c>
      <c r="B28" s="4" t="s">
        <v>55</v>
      </c>
      <c r="C28" s="4" t="str">
        <f ca="1" t="shared" si="4"/>
        <v>女</v>
      </c>
      <c r="D28" s="4" cm="1">
        <f ca="1" t="array" ref="D28">_xlfn.IFS(LEN(E28)=15,DATEDIF(TEXT("19"&amp;MID(E28,7,6),"0-00-00"),TODAY(),"y"),LEN(E28)=18,DATEDIF(TEXT(MID(E28,7,8),"0-00-00"),TODAY(),"y"),TRUE,"身份证错误")</f>
        <v>22</v>
      </c>
      <c r="E28" s="5" t="str">
        <f ca="1" t="shared" si="5"/>
        <v>130823********7841</v>
      </c>
      <c r="F28" s="5" t="str">
        <f>REPLACE([1]Sheet1!A36,7,6,"******")</f>
        <v>230883******0520</v>
      </c>
      <c r="G28" s="13" t="s">
        <v>48</v>
      </c>
      <c r="H28" s="3" t="s">
        <v>49</v>
      </c>
      <c r="I28" s="4" t="s">
        <v>13</v>
      </c>
    </row>
    <row r="29" ht="26" customHeight="1" spans="1:9">
      <c r="A29" s="3">
        <v>26</v>
      </c>
      <c r="B29" s="4" t="s">
        <v>56</v>
      </c>
      <c r="C29" s="4" t="str">
        <f ca="1" t="shared" si="4"/>
        <v>男</v>
      </c>
      <c r="D29" s="4" cm="1">
        <f ca="1" t="array" ref="D29">_xlfn.IFS(LEN(E29)=15,DATEDIF(TEXT("19"&amp;MID(E29,7,6),"0-00-00"),TODAY(),"y"),LEN(E29)=18,DATEDIF(TEXT(MID(E29,7,8),"0-00-00"),TODAY(),"y"),TRUE,"身份证错误")</f>
        <v>30</v>
      </c>
      <c r="E29" s="5" t="str">
        <f ca="1" t="shared" si="5"/>
        <v>230833********0514</v>
      </c>
      <c r="F29" s="5" t="str">
        <f>REPLACE([1]Sheet1!A37,7,6,"******")</f>
        <v>230883******0860</v>
      </c>
      <c r="G29" s="13" t="s">
        <v>48</v>
      </c>
      <c r="H29" s="3" t="s">
        <v>49</v>
      </c>
      <c r="I29" s="4" t="s">
        <v>13</v>
      </c>
    </row>
    <row r="30" ht="26" customHeight="1" spans="1:9">
      <c r="A30" s="3">
        <v>27</v>
      </c>
      <c r="B30" s="4" t="s">
        <v>57</v>
      </c>
      <c r="C30" s="4" t="str">
        <f ca="1" t="shared" si="4"/>
        <v>女</v>
      </c>
      <c r="D30" s="4" cm="1">
        <f ca="1" t="array" ref="D30">_xlfn.IFS(LEN(E30)=15,DATEDIF(TEXT("19"&amp;MID(E30,7,6),"0-00-00"),TODAY(),"y"),LEN(E30)=18,DATEDIF(TEXT(MID(E30,7,8),"0-00-00"),TODAY(),"y"),TRUE,"身份证错误")</f>
        <v>23</v>
      </c>
      <c r="E30" s="5" t="str">
        <f ca="1" t="shared" si="5"/>
        <v>230833********0383</v>
      </c>
      <c r="F30" s="5" t="str">
        <f>REPLACE([1]Sheet1!A38,7,6,"******")</f>
        <v>230883******0943</v>
      </c>
      <c r="G30" s="13" t="s">
        <v>48</v>
      </c>
      <c r="H30" s="3" t="s">
        <v>49</v>
      </c>
      <c r="I30" s="4" t="s">
        <v>13</v>
      </c>
    </row>
    <row r="31" ht="26" customHeight="1" spans="1:9">
      <c r="A31" s="3">
        <v>28</v>
      </c>
      <c r="B31" s="4" t="s">
        <v>58</v>
      </c>
      <c r="C31" s="4" t="str">
        <f ca="1" t="shared" si="4"/>
        <v>男</v>
      </c>
      <c r="D31" s="4" cm="1">
        <f ca="1" t="array" ref="D31">_xlfn.IFS(LEN(E31)=15,DATEDIF(TEXT("19"&amp;MID(E31,7,6),"0-00-00"),TODAY(),"y"),LEN(E31)=18,DATEDIF(TEXT(MID(E31,7,8),"0-00-00"),TODAY(),"y"),TRUE,"身份证错误")</f>
        <v>24</v>
      </c>
      <c r="E31" s="5" t="str">
        <f ca="1" t="shared" si="5"/>
        <v>230422********0010</v>
      </c>
      <c r="F31" s="5" t="str">
        <f>REPLACE([1]Sheet1!A39,7,6,"******")</f>
        <v>230883******0851</v>
      </c>
      <c r="G31" s="13" t="s">
        <v>59</v>
      </c>
      <c r="H31" s="3" t="s">
        <v>49</v>
      </c>
      <c r="I31" s="4" t="s">
        <v>13</v>
      </c>
    </row>
    <row r="32" ht="26" customHeight="1" spans="1:9">
      <c r="A32" s="3">
        <v>29</v>
      </c>
      <c r="B32" s="4" t="s">
        <v>60</v>
      </c>
      <c r="C32" s="4" t="str">
        <f ca="1" t="shared" si="4"/>
        <v>女</v>
      </c>
      <c r="D32" s="4" cm="1">
        <f ca="1" t="array" ref="D32">_xlfn.IFS(LEN(E32)=15,DATEDIF(TEXT("19"&amp;MID(E32,7,6),"0-00-00"),TODAY(),"y"),LEN(E32)=18,DATEDIF(TEXT(MID(E32,7,8),"0-00-00"),TODAY(),"y"),TRUE,"身份证错误")</f>
        <v>22</v>
      </c>
      <c r="E32" s="5" t="str">
        <f ca="1" t="shared" si="5"/>
        <v>230833********0028</v>
      </c>
      <c r="F32" s="5" t="str">
        <f>REPLACE([1]Sheet1!A40,7,6,"******")</f>
        <v>230883******1419</v>
      </c>
      <c r="G32" s="14" t="s">
        <v>61</v>
      </c>
      <c r="H32" s="3" t="s">
        <v>49</v>
      </c>
      <c r="I32" s="4" t="s">
        <v>13</v>
      </c>
    </row>
    <row r="33" ht="26" customHeight="1" spans="1:9">
      <c r="A33" s="3">
        <v>30</v>
      </c>
      <c r="B33" s="4" t="s">
        <v>62</v>
      </c>
      <c r="C33" s="4" t="str">
        <f ca="1" t="shared" si="4"/>
        <v>男</v>
      </c>
      <c r="D33" s="4" cm="1">
        <f ca="1" t="array" ref="D33">_xlfn.IFS(LEN(E33)=15,DATEDIF(TEXT("19"&amp;MID(E33,7,6),"0-00-00"),TODAY(),"y"),LEN(E33)=18,DATEDIF(TEXT(MID(E33,7,8),"0-00-00"),TODAY(),"y"),TRUE,"身份证错误")</f>
        <v>24</v>
      </c>
      <c r="E33" s="5" t="str">
        <f ca="1" t="shared" si="5"/>
        <v>230184********6110</v>
      </c>
      <c r="F33" s="5" t="str">
        <f>REPLACE([1]Sheet1!A41,7,6,"******")</f>
        <v>230883******0415</v>
      </c>
      <c r="G33" s="15"/>
      <c r="H33" s="3" t="s">
        <v>49</v>
      </c>
      <c r="I33" s="4" t="s">
        <v>13</v>
      </c>
    </row>
    <row r="34" ht="26" customHeight="1" spans="1:9">
      <c r="A34" s="3">
        <v>31</v>
      </c>
      <c r="B34" s="4" t="s">
        <v>63</v>
      </c>
      <c r="C34" s="4" t="str">
        <f ca="1" t="shared" si="4"/>
        <v>男</v>
      </c>
      <c r="D34" s="4" cm="1">
        <f ca="1" t="array" ref="D34:D35">_xlfn.IFS(LEN(E34:E35)=15,DATEDIF(TEXT("19"&amp;MID(E34:E35,7,6),"0-00-00"),TODAY(),"y"),LEN(E34:E35)=18,DATEDIF(TEXT(MID(E34:E35,7,8),"0-00-00"),TODAY(),"y"),TRUE,"身份证错误")</f>
        <v>23</v>
      </c>
      <c r="E34" s="5" t="str">
        <f ca="1" t="shared" si="5"/>
        <v>230828********7016</v>
      </c>
      <c r="F34" s="5" t="str">
        <f>REPLACE([1]Sheet1!A42,7,6,"******")</f>
        <v>230883******0425</v>
      </c>
      <c r="G34" s="8" t="s">
        <v>64</v>
      </c>
      <c r="H34" s="3" t="s">
        <v>49</v>
      </c>
      <c r="I34" s="4" t="s">
        <v>13</v>
      </c>
    </row>
    <row r="35" ht="26" customHeight="1" spans="1:9">
      <c r="A35" s="3">
        <v>32</v>
      </c>
      <c r="B35" s="4" t="s">
        <v>65</v>
      </c>
      <c r="C35" s="4" t="str">
        <f ca="1" t="shared" si="4"/>
        <v>男</v>
      </c>
      <c r="D35" s="4">
        <v>0</v>
      </c>
      <c r="E35" s="5" t="str">
        <f ca="1" t="shared" si="5"/>
        <v>230833********0250</v>
      </c>
      <c r="F35" s="5" t="str">
        <f>REPLACE([1]Sheet1!A43,7,6,"******")</f>
        <v>230883******0533</v>
      </c>
      <c r="G35" s="14" t="s">
        <v>66</v>
      </c>
      <c r="H35" s="3" t="s">
        <v>49</v>
      </c>
      <c r="I35" s="4" t="s">
        <v>13</v>
      </c>
    </row>
    <row r="36" ht="26" customHeight="1" spans="1:9">
      <c r="A36" s="3">
        <v>33</v>
      </c>
      <c r="B36" s="4" t="s">
        <v>67</v>
      </c>
      <c r="C36" s="4" t="str">
        <f ca="1" t="shared" si="4"/>
        <v>女</v>
      </c>
      <c r="D36" s="4" cm="1">
        <f ca="1" t="array" ref="D36">_xlfn.IFS(LEN(E36)=15,DATEDIF(TEXT("19"&amp;MID(E36,7,6),"0-00-00"),TODAY(),"y"),LEN(E36)=18,DATEDIF(TEXT(MID(E36,7,8),"0-00-00"),TODAY(),"y"),TRUE,"身份证错误")</f>
        <v>30</v>
      </c>
      <c r="E36" s="5" t="str">
        <f ca="1" t="shared" si="5"/>
        <v>230833********0521</v>
      </c>
      <c r="F36" s="5" t="str">
        <f>REPLACE([1]Sheet1!A44,7,6,"******")</f>
        <v>230833******2682</v>
      </c>
      <c r="G36" s="16"/>
      <c r="H36" s="3" t="s">
        <v>49</v>
      </c>
      <c r="I36" s="4" t="s">
        <v>13</v>
      </c>
    </row>
    <row r="37" ht="26" customHeight="1" spans="1:9">
      <c r="A37" s="3">
        <v>34</v>
      </c>
      <c r="B37" s="6" t="s">
        <v>68</v>
      </c>
      <c r="C37" s="4" t="str">
        <f ca="1" t="shared" si="4"/>
        <v>男</v>
      </c>
      <c r="D37" s="17" cm="1">
        <f ca="1" t="array" ref="D37">_xlfn.IFS(LEN(E37)=15,DATEDIF(TEXT("19"&amp;MID(E37,7,6),"0-00-00"),TODAY(),"y"),LEN(E37)=18,DATEDIF(TEXT(MID(E37,7,8),"0-00-00"),TODAY(),"y"),TRUE,"身份证错误")</f>
        <v>27</v>
      </c>
      <c r="E37" s="5" t="str">
        <f ca="1" t="shared" si="5"/>
        <v>230833********0519</v>
      </c>
      <c r="F37" s="5" t="str">
        <f>REPLACE([1]Sheet1!A45,7,6,"******")</f>
        <v>230883******1453</v>
      </c>
      <c r="G37" s="16"/>
      <c r="H37" s="3" t="s">
        <v>49</v>
      </c>
      <c r="I37" s="4" t="s">
        <v>13</v>
      </c>
    </row>
    <row r="38" ht="26" customHeight="1" spans="1:9">
      <c r="A38" s="3">
        <v>35</v>
      </c>
      <c r="B38" s="4" t="s">
        <v>69</v>
      </c>
      <c r="C38" s="4" t="str">
        <f ca="1" t="shared" si="4"/>
        <v>女</v>
      </c>
      <c r="D38" s="4" cm="1">
        <f ca="1" t="array" ref="D38">_xlfn.IFS(LEN(E38)=15,DATEDIF(TEXT("19"&amp;MID(E38,7,6),"0-00-00"),TODAY(),"y"),LEN(E38)=18,DATEDIF(TEXT(MID(E38,7,8),"0-00-00"),TODAY(),"y"),TRUE,"身份证错误")</f>
        <v>22</v>
      </c>
      <c r="E38" s="5" t="str">
        <f ca="1" t="shared" si="5"/>
        <v>230833********002X</v>
      </c>
      <c r="F38" s="5" t="str">
        <f>REPLACE([1]Sheet1!A46,7,6,"******")</f>
        <v>230883******0968</v>
      </c>
      <c r="G38" s="16"/>
      <c r="H38" s="3" t="s">
        <v>49</v>
      </c>
      <c r="I38" s="4" t="s">
        <v>13</v>
      </c>
    </row>
    <row r="39" ht="26" customHeight="1" spans="1:9">
      <c r="A39" s="3">
        <v>36</v>
      </c>
      <c r="B39" s="4" t="s">
        <v>70</v>
      </c>
      <c r="C39" s="4" t="str">
        <f ca="1" t="shared" si="4"/>
        <v>女</v>
      </c>
      <c r="D39" s="4" cm="1">
        <f ca="1" t="array" ref="D39">_xlfn.IFS(LEN(E39)=15,DATEDIF(TEXT("19"&amp;MID(E39,7,6),"0-00-00"),TODAY(),"y"),LEN(E39)=18,DATEDIF(TEXT(MID(E39,7,8),"0-00-00"),TODAY(),"y"),TRUE,"身份证错误")</f>
        <v>23</v>
      </c>
      <c r="E39" s="5" t="str">
        <f ca="1" t="shared" si="5"/>
        <v>230833********0526</v>
      </c>
      <c r="F39" s="5" t="str">
        <f>REPLACE([1]Sheet1!A47,7,6,"******")</f>
        <v>230883******0902</v>
      </c>
      <c r="G39" s="16"/>
      <c r="H39" s="3" t="s">
        <v>49</v>
      </c>
      <c r="I39" s="4" t="s">
        <v>13</v>
      </c>
    </row>
    <row r="40" ht="26" customHeight="1" spans="1:9">
      <c r="A40" s="3">
        <v>37</v>
      </c>
      <c r="B40" s="4" t="s">
        <v>71</v>
      </c>
      <c r="C40" s="4" t="str">
        <f ca="1" t="shared" si="4"/>
        <v>女</v>
      </c>
      <c r="D40" s="4" cm="1">
        <f ca="1" t="array" ref="D40">_xlfn.IFS(LEN(E40)=15,DATEDIF(TEXT("19"&amp;MID(E40,7,6),"0-00-00"),TODAY(),"y"),LEN(E40)=18,DATEDIF(TEXT(MID(E40,7,8),"0-00-00"),TODAY(),"y"),TRUE,"身份证错误")</f>
        <v>24</v>
      </c>
      <c r="E40" s="5" t="str">
        <f ca="1" t="shared" si="5"/>
        <v>230833********0340</v>
      </c>
      <c r="F40" s="5" t="str">
        <f>REPLACE([1]Sheet1!A48,7,6,"******")</f>
        <v>230883******0535</v>
      </c>
      <c r="G40" s="18" t="s">
        <v>72</v>
      </c>
      <c r="H40" s="3" t="s">
        <v>49</v>
      </c>
      <c r="I40" s="4" t="s">
        <v>13</v>
      </c>
    </row>
    <row r="41" ht="26" customHeight="1" spans="1:9">
      <c r="A41" s="3">
        <v>38</v>
      </c>
      <c r="B41" s="4" t="s">
        <v>73</v>
      </c>
      <c r="C41" s="4" t="str">
        <f ca="1" t="shared" si="4"/>
        <v>女</v>
      </c>
      <c r="D41" s="4" cm="1">
        <f ca="1" t="array" ref="D41">_xlfn.IFS(LEN(E41)=15,DATEDIF(TEXT("19"&amp;MID(E41,7,6),"0-00-00"),TODAY(),"y"),LEN(E41)=18,DATEDIF(TEXT(MID(E41,7,8),"0-00-00"),TODAY(),"y"),TRUE,"身份证错误")</f>
        <v>26</v>
      </c>
      <c r="E41" s="5" t="str">
        <f ca="1" t="shared" si="5"/>
        <v>232326********0549</v>
      </c>
      <c r="F41" s="5" t="str">
        <f>REPLACE([1]Sheet1!A49,7,6,"******")</f>
        <v>230883******0792</v>
      </c>
      <c r="G41" s="19"/>
      <c r="H41" s="3" t="s">
        <v>49</v>
      </c>
      <c r="I41" s="4" t="s">
        <v>13</v>
      </c>
    </row>
    <row r="42" ht="26" customHeight="1" spans="1:9">
      <c r="A42" s="3">
        <v>39</v>
      </c>
      <c r="B42" s="4" t="s">
        <v>74</v>
      </c>
      <c r="C42" s="4" t="str">
        <f ca="1" t="shared" si="4"/>
        <v>男</v>
      </c>
      <c r="D42" s="4" cm="1">
        <f ca="1" t="array" ref="D42">_xlfn.IFS(LEN(E42)=15,DATEDIF(TEXT("19"&amp;MID(E42,7,6),"0-00-00"),TODAY(),"y"),LEN(E42)=18,DATEDIF(TEXT(MID(E42,7,8),"0-00-00"),TODAY(),"y"),TRUE,"身份证错误")</f>
        <v>31</v>
      </c>
      <c r="E42" s="5" t="str">
        <f ca="1" t="shared" si="5"/>
        <v>230833********0335</v>
      </c>
      <c r="F42" s="20" t="str">
        <f ca="1">REPLACE(E42,7,6,"******")</f>
        <v>230883******0586</v>
      </c>
      <c r="G42" s="19"/>
      <c r="H42" s="3" t="s">
        <v>49</v>
      </c>
      <c r="I42" s="4" t="s">
        <v>13</v>
      </c>
    </row>
    <row r="43" ht="26" customHeight="1" spans="1:9">
      <c r="A43" s="3">
        <v>40</v>
      </c>
      <c r="B43" s="4" t="s">
        <v>75</v>
      </c>
      <c r="C43" s="4" t="str">
        <f ca="1" t="shared" si="4"/>
        <v>男</v>
      </c>
      <c r="D43" s="4" cm="1">
        <f ca="1" t="array" ref="D43">_xlfn.IFS(LEN(E43)=15,DATEDIF(TEXT("19"&amp;MID(E43,7,6),"0-00-00"),TODAY(),"y"),LEN(E43)=18,DATEDIF(TEXT(MID(E43,7,8),"0-00-00"),TODAY(),"y"),TRUE,"身份证错误")</f>
        <v>23</v>
      </c>
      <c r="E43" s="5" t="str">
        <f ca="1" t="shared" si="5"/>
        <v>230833********033X</v>
      </c>
      <c r="F43" s="5" t="str">
        <f>REPLACE([1]Sheet1!A52,7,6,"******")</f>
        <v>230883******0948</v>
      </c>
      <c r="G43" s="19"/>
      <c r="H43" s="3" t="s">
        <v>49</v>
      </c>
      <c r="I43" s="4" t="s">
        <v>13</v>
      </c>
    </row>
    <row r="44" ht="26" customHeight="1" spans="1:9">
      <c r="A44" s="3">
        <v>41</v>
      </c>
      <c r="B44" s="4" t="s">
        <v>76</v>
      </c>
      <c r="C44" s="4" t="str">
        <f ca="1" t="shared" si="4"/>
        <v>女</v>
      </c>
      <c r="D44" s="4" cm="1">
        <f ca="1" t="array" ref="D44">_xlfn.IFS(LEN(E44)=15,DATEDIF(TEXT("19"&amp;MID(E44,7,6),"0-00-00"),TODAY(),"y"),LEN(E44)=18,DATEDIF(TEXT(MID(E44,7,8),"0-00-00"),TODAY(),"y"),TRUE,"身份证错误")</f>
        <v>29</v>
      </c>
      <c r="E44" s="5" t="str">
        <f ca="1" t="shared" si="5"/>
        <v>230231********0626</v>
      </c>
      <c r="F44" s="5" t="str">
        <f>REPLACE([1]Sheet1!A53,7,6,"******")</f>
        <v>230883******0850</v>
      </c>
      <c r="G44" s="21" t="s">
        <v>77</v>
      </c>
      <c r="H44" s="3" t="s">
        <v>49</v>
      </c>
      <c r="I44" s="4" t="s">
        <v>13</v>
      </c>
    </row>
    <row r="45" ht="26" customHeight="1" spans="1:9">
      <c r="A45" s="3">
        <v>42</v>
      </c>
      <c r="B45" s="4" t="s">
        <v>78</v>
      </c>
      <c r="C45" s="4" t="str">
        <f ca="1" t="shared" si="4"/>
        <v>男</v>
      </c>
      <c r="D45" s="4" cm="1">
        <f ca="1" t="array" ref="D45">_xlfn.IFS(LEN(E45)=15,DATEDIF(TEXT("19"&amp;MID(E45,7,6),"0-00-00"),TODAY(),"y"),LEN(E45)=18,DATEDIF(TEXT(MID(E45,7,8),"0-00-00"),TODAY(),"y"),TRUE,"身份证错误")</f>
        <v>19</v>
      </c>
      <c r="E45" s="5" t="str">
        <f ca="1" t="shared" si="5"/>
        <v>230833********2918</v>
      </c>
      <c r="F45" s="5" t="str">
        <f>REPLACE([1]Sheet1!A54,7,6,"******")</f>
        <v>230883******0534</v>
      </c>
      <c r="G45" s="22"/>
      <c r="H45" s="3" t="s">
        <v>49</v>
      </c>
      <c r="I45" s="4" t="s">
        <v>13</v>
      </c>
    </row>
    <row r="46" ht="26" customHeight="1" spans="1:9">
      <c r="A46" s="3">
        <v>43</v>
      </c>
      <c r="B46" s="4" t="s">
        <v>79</v>
      </c>
      <c r="C46" s="4" t="str">
        <f t="shared" si="4"/>
        <v>男</v>
      </c>
      <c r="D46" s="17">
        <v>29</v>
      </c>
      <c r="E46" s="24" t="s">
        <v>80</v>
      </c>
      <c r="F46" s="24" t="s">
        <v>81</v>
      </c>
      <c r="G46" s="22"/>
      <c r="H46" s="3" t="s">
        <v>49</v>
      </c>
      <c r="I46" s="4" t="s">
        <v>13</v>
      </c>
    </row>
    <row r="47" ht="26" customHeight="1" spans="1:9">
      <c r="A47" s="3">
        <v>44</v>
      </c>
      <c r="B47" s="4" t="s">
        <v>82</v>
      </c>
      <c r="C47" s="4" t="s">
        <v>32</v>
      </c>
      <c r="D47" s="4">
        <v>23</v>
      </c>
      <c r="E47" s="24" t="s">
        <v>83</v>
      </c>
      <c r="F47" s="24" t="s">
        <v>84</v>
      </c>
      <c r="G47" s="22"/>
      <c r="H47" s="3" t="s">
        <v>49</v>
      </c>
      <c r="I47" s="4" t="s">
        <v>13</v>
      </c>
    </row>
    <row r="48" ht="26" customHeight="1" spans="1:9">
      <c r="A48" s="3">
        <v>45</v>
      </c>
      <c r="B48" s="4" t="s">
        <v>85</v>
      </c>
      <c r="C48" s="4" t="str">
        <f ca="1" t="shared" ref="C48:C54" si="6">IF(OR(LEN(E48)=15,LEN(E48)=18),IF(MOD(MID(E48,15,3)*1,2),"男","女"),#N/A)</f>
        <v>女</v>
      </c>
      <c r="D48" s="4" cm="1">
        <f ca="1" t="array" ref="D48">_xlfn.IFS(LEN(E48)=15,DATEDIF(TEXT("19"&amp;MID(E48,7,6),"0-00-00"),TODAY(),"y"),LEN(E48)=18,DATEDIF(TEXT(MID(E48,7,8),"0-00-00"),TODAY(),"y"),TRUE,"身份证错误")</f>
        <v>23</v>
      </c>
      <c r="E48" s="5" t="str">
        <f ca="1" t="shared" ref="E48:E54" si="7">REPLACE(D48,7,8,"********")</f>
        <v>230833********0266</v>
      </c>
      <c r="F48" s="5" t="str">
        <f>REPLACE([1]Sheet1!A55,7,6,"******")</f>
        <v>230883******0817</v>
      </c>
      <c r="G48" s="17" t="s">
        <v>86</v>
      </c>
      <c r="H48" s="3" t="s">
        <v>49</v>
      </c>
      <c r="I48" s="4" t="s">
        <v>13</v>
      </c>
    </row>
    <row r="49" ht="26" customHeight="1" spans="1:9">
      <c r="A49" s="3">
        <v>46</v>
      </c>
      <c r="B49" s="4" t="s">
        <v>87</v>
      </c>
      <c r="C49" s="4" t="str">
        <f ca="1" t="shared" si="6"/>
        <v>女</v>
      </c>
      <c r="D49" s="4" cm="1">
        <f ca="1" t="array" ref="D49">_xlfn.IFS(LEN(E49)=15,DATEDIF(TEXT("19"&amp;MID(E49,7,6),"0-00-00"),TODAY(),"y"),LEN(E49)=18,DATEDIF(TEXT(MID(E49,7,8),"0-00-00"),TODAY(),"y"),TRUE,"身份证错误")</f>
        <v>24</v>
      </c>
      <c r="E49" s="5" t="str">
        <f ca="1" t="shared" si="7"/>
        <v>230833********0385</v>
      </c>
      <c r="F49" s="5" t="str">
        <f>REPLACE([1]Sheet1!A56,7,6,"******")</f>
        <v>230883******0510</v>
      </c>
      <c r="G49" s="17"/>
      <c r="H49" s="3" t="s">
        <v>49</v>
      </c>
      <c r="I49" s="4" t="s">
        <v>13</v>
      </c>
    </row>
    <row r="50" ht="26" customHeight="1" spans="1:9">
      <c r="A50" s="3">
        <v>47</v>
      </c>
      <c r="B50" s="4" t="s">
        <v>88</v>
      </c>
      <c r="C50" s="4" t="str">
        <f ca="1" t="shared" si="6"/>
        <v>男</v>
      </c>
      <c r="D50" s="4" cm="1">
        <f ca="1" t="array" ref="D50">_xlfn.IFS(LEN(E50)=15,DATEDIF(TEXT("19"&amp;MID(E50,7,6),"0-00-00"),TODAY(),"y"),LEN(E50)=18,DATEDIF(TEXT(MID(E50,7,8),"0-00-00"),TODAY(),"y"),TRUE,"身份证错误")</f>
        <v>26</v>
      </c>
      <c r="E50" s="5" t="str">
        <f ca="1" t="shared" si="7"/>
        <v>230882********0619</v>
      </c>
      <c r="F50" s="5" t="str">
        <f>REPLACE([1]Sheet1!A58,7,6,"******")</f>
        <v>230883******1001</v>
      </c>
      <c r="G50" s="17"/>
      <c r="H50" s="3" t="s">
        <v>49</v>
      </c>
      <c r="I50" s="4" t="s">
        <v>13</v>
      </c>
    </row>
    <row r="51" ht="26" customHeight="1" spans="1:9">
      <c r="A51" s="3">
        <v>48</v>
      </c>
      <c r="B51" s="4" t="s">
        <v>89</v>
      </c>
      <c r="C51" s="4" t="str">
        <f ca="1" t="shared" si="6"/>
        <v>女</v>
      </c>
      <c r="D51" s="4" cm="1">
        <f ca="1" t="array" ref="D51">_xlfn.IFS(LEN(E51)=15,DATEDIF(TEXT("19"&amp;MID(E51,7,6),"0-00-00"),TODAY(),"y"),LEN(E51)=18,DATEDIF(TEXT(MID(E51,7,8),"0-00-00"),TODAY(),"y"),TRUE,"身份证错误")</f>
        <v>22</v>
      </c>
      <c r="E51" s="5" t="str">
        <f ca="1" t="shared" si="7"/>
        <v>230231********1047</v>
      </c>
      <c r="F51" s="5" t="str">
        <f>REPLACE([1]Sheet1!A60,7,6,"******")</f>
        <v>230883******0970</v>
      </c>
      <c r="G51" s="17"/>
      <c r="H51" s="3" t="s">
        <v>49</v>
      </c>
      <c r="I51" s="4" t="s">
        <v>13</v>
      </c>
    </row>
    <row r="52" ht="26" customHeight="1" spans="1:9">
      <c r="A52" s="3">
        <v>49</v>
      </c>
      <c r="B52" s="4" t="s">
        <v>90</v>
      </c>
      <c r="C52" s="4" t="str">
        <f ca="1" t="shared" si="6"/>
        <v>女</v>
      </c>
      <c r="D52" s="4" cm="1">
        <f ca="1" t="array" ref="D52">_xlfn.IFS(LEN(E52)=15,DATEDIF(TEXT("19"&amp;MID(E52,7,6),"0-00-00"),TODAY(),"y"),LEN(E52)=18,DATEDIF(TEXT(MID(E52,7,8),"0-00-00"),TODAY(),"y"),TRUE,"身份证错误")</f>
        <v>26</v>
      </c>
      <c r="E52" s="5" t="str">
        <f ca="1" t="shared" si="7"/>
        <v>232324********552X</v>
      </c>
      <c r="F52" s="5" t="str">
        <f>REPLACE([1]Sheet1!A62,7,6,"******")</f>
        <v>230883******1339</v>
      </c>
      <c r="G52" s="12" t="s">
        <v>91</v>
      </c>
      <c r="H52" s="3" t="s">
        <v>49</v>
      </c>
      <c r="I52" s="4" t="s">
        <v>13</v>
      </c>
    </row>
    <row r="53" ht="26" customHeight="1" spans="1:9">
      <c r="A53" s="3">
        <v>50</v>
      </c>
      <c r="B53" s="4" t="s">
        <v>92</v>
      </c>
      <c r="C53" s="4" t="str">
        <f ca="1" t="shared" si="6"/>
        <v>女</v>
      </c>
      <c r="D53" s="4" cm="1">
        <f ca="1" t="array" ref="D53">_xlfn.IFS(LEN(E53)=15,DATEDIF(TEXT("19"&amp;MID(E53,7,6),"0-00-00"),TODAY(),"y"),LEN(E53)=18,DATEDIF(TEXT(MID(E53,7,8),"0-00-00"),TODAY(),"y"),TRUE,"身份证错误")</f>
        <v>24</v>
      </c>
      <c r="E53" s="5" t="str">
        <f ca="1" t="shared" si="7"/>
        <v>230833********0229</v>
      </c>
      <c r="F53" s="5" t="str">
        <f>REPLACE([1]Sheet1!A63,7,6,"******")</f>
        <v>230883******0904</v>
      </c>
      <c r="G53" s="12"/>
      <c r="H53" s="3" t="s">
        <v>49</v>
      </c>
      <c r="I53" s="4" t="s">
        <v>13</v>
      </c>
    </row>
    <row r="54" ht="26" customHeight="1" spans="1:9">
      <c r="A54" s="3">
        <v>51</v>
      </c>
      <c r="B54" s="4" t="s">
        <v>93</v>
      </c>
      <c r="C54" s="4" t="str">
        <f ca="1" t="shared" si="6"/>
        <v>女</v>
      </c>
      <c r="D54" s="4" cm="1">
        <f ca="1" t="array" ref="D54">_xlfn.IFS(LEN(E54)=15,DATEDIF(TEXT("19"&amp;MID(E54,7,6),"0-00-00"),TODAY(),"y"),LEN(E54)=18,DATEDIF(TEXT(MID(E54,7,8),"0-00-00"),TODAY(),"y"),TRUE,"身份证错误")</f>
        <v>30</v>
      </c>
      <c r="E54" s="5" t="str">
        <f ca="1" t="shared" si="7"/>
        <v>230833********0067</v>
      </c>
      <c r="F54" s="5" t="str">
        <f>REPLACE([1]Sheet1!A64,7,6,"******")</f>
        <v>230883******0955</v>
      </c>
      <c r="G54" s="9"/>
      <c r="H54" s="3" t="s">
        <v>49</v>
      </c>
      <c r="I54" s="4" t="s">
        <v>13</v>
      </c>
    </row>
    <row r="55" spans="1:9">
      <c r="A55" s="23"/>
    </row>
  </sheetData>
  <mergeCells count="12">
    <mergeCell ref="G5:G7"/>
    <mergeCell ref="G12:G13"/>
    <mergeCell ref="G14:G15"/>
    <mergeCell ref="G19:G20"/>
    <mergeCell ref="G21:G22"/>
    <mergeCell ref="G32:G33"/>
    <mergeCell ref="G35:G39"/>
    <mergeCell ref="G40:G43"/>
    <mergeCell ref="G44:G47"/>
    <mergeCell ref="G48:G51"/>
    <mergeCell ref="G52:G54"/>
    <mergeCell ref="A1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WPS_1594498004</cp:lastModifiedBy>
  <dcterms:created xsi:type="dcterms:W3CDTF">2026-07-21T02:25:00Z</dcterms:created>
  <dcterms:modified xsi:type="dcterms:W3CDTF">2026-07-22T07:23:37Z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A56AFD9B75AA4A6F862EF0A2FA92C35C_13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